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320" windowHeight="12570"/>
  </bookViews>
  <sheets>
    <sheet name="листопад" sheetId="4" r:id="rId1"/>
    <sheet name="грудень2021" sheetId="2" r:id="rId2"/>
    <sheet name="жовтень" sheetId="3" r:id="rId3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F19" i="4" s="1"/>
  <c r="E18" i="4"/>
  <c r="G18" i="4" s="1"/>
  <c r="E17" i="4"/>
  <c r="G17" i="4" s="1"/>
  <c r="E16" i="4"/>
  <c r="G16" i="4" s="1"/>
  <c r="E15" i="4"/>
  <c r="G15" i="4" s="1"/>
  <c r="E14" i="4"/>
  <c r="G14" i="4" s="1"/>
  <c r="E13" i="4"/>
  <c r="G13" i="4" s="1"/>
  <c r="E12" i="4"/>
  <c r="G12" i="4" s="1"/>
  <c r="E11" i="4"/>
  <c r="G11" i="4" s="1"/>
  <c r="E10" i="4"/>
  <c r="G10" i="4" s="1"/>
  <c r="E9" i="4"/>
  <c r="G9" i="4" s="1"/>
  <c r="E8" i="4"/>
  <c r="G8" i="4" s="1"/>
  <c r="E7" i="4"/>
  <c r="G7" i="4" s="1"/>
  <c r="E6" i="4"/>
  <c r="G6" i="4" s="1"/>
  <c r="F6" i="2"/>
  <c r="G6" i="2" s="1"/>
  <c r="E18" i="3"/>
  <c r="G18" i="3" s="1"/>
  <c r="E17" i="3"/>
  <c r="G17" i="3" s="1"/>
  <c r="E16" i="3"/>
  <c r="G16" i="3" s="1"/>
  <c r="E15" i="3"/>
  <c r="G15" i="3" s="1"/>
  <c r="E14" i="3"/>
  <c r="G14" i="3" s="1"/>
  <c r="E13" i="3"/>
  <c r="G13" i="3" s="1"/>
  <c r="E12" i="3"/>
  <c r="G12" i="3" s="1"/>
  <c r="E11" i="3"/>
  <c r="G11" i="3" s="1"/>
  <c r="E10" i="3"/>
  <c r="G10" i="3" s="1"/>
  <c r="E9" i="3"/>
  <c r="G9" i="3" s="1"/>
  <c r="E8" i="3"/>
  <c r="G8" i="3" s="1"/>
  <c r="E7" i="3"/>
  <c r="G7" i="3" s="1"/>
  <c r="F6" i="3"/>
  <c r="G6" i="3" s="1"/>
  <c r="E6" i="3"/>
  <c r="F19" i="2"/>
  <c r="G7" i="2"/>
  <c r="G8" i="2"/>
  <c r="G9" i="2"/>
  <c r="G10" i="2"/>
  <c r="G11" i="2"/>
  <c r="G12" i="2"/>
  <c r="G13" i="2"/>
  <c r="G14" i="2"/>
  <c r="G15" i="2"/>
  <c r="G16" i="2"/>
  <c r="G17" i="2"/>
  <c r="G18" i="2"/>
  <c r="E7" i="2"/>
  <c r="E8" i="2"/>
  <c r="E9" i="2"/>
  <c r="E10" i="2"/>
  <c r="E11" i="2"/>
  <c r="E12" i="2"/>
  <c r="E13" i="2"/>
  <c r="E14" i="2"/>
  <c r="E15" i="2"/>
  <c r="E16" i="2"/>
  <c r="E17" i="2"/>
  <c r="E18" i="2"/>
  <c r="E6" i="2"/>
  <c r="G19" i="4" l="1"/>
  <c r="G19" i="3"/>
  <c r="F19" i="3"/>
  <c r="G19" i="2"/>
</calcChain>
</file>

<file path=xl/sharedStrings.xml><?xml version="1.0" encoding="utf-8"?>
<sst xmlns="http://schemas.openxmlformats.org/spreadsheetml/2006/main" count="81" uniqueCount="31">
  <si>
    <t>Тариф на послугу з постачання теплової енергії (крім САТ)</t>
  </si>
  <si>
    <t>САТ по б. Б. Хмельницького, 2, м. Буча</t>
  </si>
  <si>
    <t>САТ по б. Б. Хмельницького, 4, м. Буча</t>
  </si>
  <si>
    <t>САТ по вул. Нове шосе, 8а, м. Буча</t>
  </si>
  <si>
    <t>САТ по вул. Пушкінська, 59 б, м. Буча</t>
  </si>
  <si>
    <t>САТ по вул. Садова, 7 Б, м. Буча</t>
  </si>
  <si>
    <t>САТ по вул. Центральна, 33В, м. Буча</t>
  </si>
  <si>
    <t>САТ по вул. К. Мироцька, 104В, м. Буча</t>
  </si>
  <si>
    <t>САТ по вул. Островського, 24, м. Буча</t>
  </si>
  <si>
    <t>САТ по вул.Ястремська, 7,м. Буча</t>
  </si>
  <si>
    <t>САТ по вул. Єврропейська, 4Б, с. Ворзель</t>
  </si>
  <si>
    <t>САТ по вул. Курортна, 45, с. Ворзель</t>
  </si>
  <si>
    <t>САТ по вул. Стражеска, 10, с. Ворзель</t>
  </si>
  <si>
    <t>Найменування</t>
  </si>
  <si>
    <t>Всього</t>
  </si>
  <si>
    <t>Приватне комунально-побутове підприємство "Теплокомунсервіс"</t>
  </si>
  <si>
    <t>Головний економіст</t>
  </si>
  <si>
    <t>А. В. Свиридова</t>
  </si>
  <si>
    <t>Різниця між діючим та економічно обгругтованим тарифрм</t>
  </si>
  <si>
    <t xml:space="preserve">Розрахунок відшкодування різниці між розміром тарифу на послугу з постачання теплової енергії та розміром економічно обґрунтованих витрат на їх виробництво, транспортування та постачання теплової енергії для населення </t>
  </si>
  <si>
    <t>Діючий тариф для населення, встановлений виконавчим комітетом Бучанської міської ради, грн/Гкал</t>
  </si>
  <si>
    <t>Економічно обґрунтований тариф на 2021-2022 рр., грн/Гкал</t>
  </si>
  <si>
    <t xml:space="preserve">Обсяг реалізації теплової енергії для населення (жовтень)
Гкал
</t>
  </si>
  <si>
    <t>Загальний обсяг різниці між економічно обґрунтованими та діючими тарифами, тис. грн</t>
  </si>
  <si>
    <t>Директор</t>
  </si>
  <si>
    <t>С. В. Пирч</t>
  </si>
  <si>
    <t>№ з/п</t>
  </si>
  <si>
    <t xml:space="preserve">Обсяг реалізації теплової енергії для населення (грудень)
Гкал
</t>
  </si>
  <si>
    <t xml:space="preserve">Обсяг реалізації теплової енергії для населення (листопад)
Гкал
</t>
  </si>
  <si>
    <t>Розрахунок відшкодування різниці між розміром тарифу на послугу з постачання теплової енергії та розміром економічно обґрунтованих витрат на їх виробництво, транспортування та постачання теплової енергії для населення за листопад 2021 року</t>
  </si>
  <si>
    <t>Розрахунок відшкодування різниці між розміром тарифу на послугу з постачання теплової енергії та розміром економічно обґрунтованих витрат на їх виробництво, транспортування та постачання теплової енергії для населення за грудень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</si>
</sst>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6" fillId="0" borderId="0" xfId="0" applyFont="1" applyFill="1"/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0" xfId="0" applyNumberFormat="1" applyFont="1" applyFill="1"/>
    <xf numFmtId="1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6" fillId="0" borderId="0" xfId="0" applyNumberFormat="1" applyFont="1" applyFill="1"/>
    <xf numFmtId="2" fontId="6" fillId="0" borderId="0" xfId="0" applyNumberFormat="1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6" fillId="0" borderId="0" xfId="0" applyNumberFormat="1" applyFont="1" applyFill="1"/>
    <xf numFmtId="2" fontId="8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center"/>
    </xf>
    <xf numFmtId="2" fontId="8" fillId="0" borderId="1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/>
    <xf numFmtId="0" fontId="7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Richniy_plan_Dodatok_2" xfId="2"/>
    <cellStyle name="Обычный_ТЕПЛО 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zoomScale="60" zoomScaleNormal="100" workbookViewId="0">
      <selection sqref="A1:G1"/>
    </sheetView>
  </sheetViews>
  <sheetFormatPr defaultColWidth="8.85546875" defaultRowHeight="15" x14ac:dyDescent="0.25"/>
  <cols>
    <col min="1" max="1" width="8.85546875" style="7"/>
    <col min="2" max="2" width="42.140625" style="1" customWidth="1"/>
    <col min="3" max="3" width="21.7109375" style="1" customWidth="1"/>
    <col min="4" max="4" width="18.85546875" style="1" customWidth="1"/>
    <col min="5" max="5" width="21.7109375" style="1" hidden="1" customWidth="1"/>
    <col min="6" max="6" width="19.28515625" style="7" customWidth="1"/>
    <col min="7" max="7" width="32.5703125" style="7" customWidth="1"/>
    <col min="8" max="8" width="13.28515625" style="1" customWidth="1"/>
    <col min="9" max="9" width="12.7109375" style="1" customWidth="1"/>
    <col min="10" max="10" width="17.28515625" style="1" customWidth="1"/>
    <col min="11" max="16384" width="8.85546875" style="1"/>
  </cols>
  <sheetData>
    <row r="1" spans="1:13" s="11" customFormat="1" ht="52.9" customHeight="1" x14ac:dyDescent="0.25">
      <c r="A1" s="35" t="s">
        <v>29</v>
      </c>
      <c r="B1" s="35"/>
      <c r="C1" s="35"/>
      <c r="D1" s="35"/>
      <c r="E1" s="35"/>
      <c r="F1" s="35"/>
      <c r="G1" s="35"/>
    </row>
    <row r="2" spans="1:13" s="11" customFormat="1" ht="37.15" customHeight="1" x14ac:dyDescent="0.25">
      <c r="A2" s="36" t="s">
        <v>15</v>
      </c>
      <c r="B2" s="36"/>
      <c r="C2" s="36"/>
      <c r="D2" s="36"/>
      <c r="E2" s="36"/>
      <c r="F2" s="36"/>
      <c r="G2" s="36"/>
    </row>
    <row r="3" spans="1:13" ht="51" customHeight="1" x14ac:dyDescent="0.25">
      <c r="A3" s="37" t="s">
        <v>26</v>
      </c>
      <c r="B3" s="38" t="s">
        <v>13</v>
      </c>
      <c r="C3" s="39" t="s">
        <v>20</v>
      </c>
      <c r="D3" s="40" t="s">
        <v>21</v>
      </c>
      <c r="E3" s="41" t="s">
        <v>18</v>
      </c>
      <c r="F3" s="43" t="s">
        <v>28</v>
      </c>
      <c r="G3" s="43" t="s">
        <v>23</v>
      </c>
    </row>
    <row r="4" spans="1:13" ht="68.45" customHeight="1" x14ac:dyDescent="0.25">
      <c r="A4" s="37"/>
      <c r="B4" s="38"/>
      <c r="C4" s="39"/>
      <c r="D4" s="40"/>
      <c r="E4" s="42"/>
      <c r="F4" s="44"/>
      <c r="G4" s="44"/>
    </row>
    <row r="5" spans="1:13" ht="23.45" customHeight="1" x14ac:dyDescent="0.25">
      <c r="A5" s="29">
        <v>1</v>
      </c>
      <c r="B5" s="30">
        <v>2</v>
      </c>
      <c r="C5" s="29">
        <v>3</v>
      </c>
      <c r="D5" s="30">
        <v>4</v>
      </c>
      <c r="E5" s="29">
        <v>5</v>
      </c>
      <c r="F5" s="30">
        <v>5</v>
      </c>
      <c r="G5" s="29">
        <v>6</v>
      </c>
    </row>
    <row r="6" spans="1:13" ht="61.15" customHeight="1" x14ac:dyDescent="0.25">
      <c r="A6" s="18">
        <v>1</v>
      </c>
      <c r="B6" s="2" t="s">
        <v>0</v>
      </c>
      <c r="C6" s="3">
        <v>1979.05</v>
      </c>
      <c r="D6" s="3">
        <v>2449.54</v>
      </c>
      <c r="E6" s="3">
        <f>D6-C6</f>
        <v>470.49</v>
      </c>
      <c r="F6" s="33">
        <f>3563.055+356.7-7.265</f>
        <v>3912.49</v>
      </c>
      <c r="G6" s="16">
        <f>ROUND(F6*E6/1000,3)</f>
        <v>1840.787</v>
      </c>
      <c r="H6" s="20"/>
      <c r="K6" s="9"/>
      <c r="L6" s="9"/>
      <c r="M6" s="9"/>
    </row>
    <row r="7" spans="1:13" ht="28.9" customHeight="1" x14ac:dyDescent="0.25">
      <c r="A7" s="18">
        <v>2</v>
      </c>
      <c r="B7" s="4" t="s">
        <v>1</v>
      </c>
      <c r="C7" s="5">
        <v>1950.8</v>
      </c>
      <c r="D7" s="6">
        <v>2129.39</v>
      </c>
      <c r="E7" s="3">
        <f t="shared" ref="E7:E18" si="0">D7-C7</f>
        <v>178.58999999999992</v>
      </c>
      <c r="F7" s="15">
        <v>120.5</v>
      </c>
      <c r="G7" s="16">
        <f t="shared" ref="G7:G18" si="1">ROUND(F7*E7/1000,3)</f>
        <v>21.52</v>
      </c>
      <c r="H7" s="20"/>
      <c r="I7" s="19"/>
      <c r="K7" s="9"/>
      <c r="L7" s="10"/>
      <c r="M7" s="9"/>
    </row>
    <row r="8" spans="1:13" ht="28.9" customHeight="1" x14ac:dyDescent="0.25">
      <c r="A8" s="18">
        <v>3</v>
      </c>
      <c r="B8" s="4" t="s">
        <v>2</v>
      </c>
      <c r="C8" s="5">
        <v>1950.8</v>
      </c>
      <c r="D8" s="6">
        <v>2106.36</v>
      </c>
      <c r="E8" s="3">
        <f t="shared" si="0"/>
        <v>155.56000000000017</v>
      </c>
      <c r="F8" s="15">
        <v>128.00299999999999</v>
      </c>
      <c r="G8" s="16">
        <f t="shared" si="1"/>
        <v>19.911999999999999</v>
      </c>
      <c r="H8" s="20"/>
      <c r="K8" s="9"/>
      <c r="L8" s="10"/>
      <c r="M8" s="9"/>
    </row>
    <row r="9" spans="1:13" ht="28.9" customHeight="1" x14ac:dyDescent="0.25">
      <c r="A9" s="18">
        <v>4</v>
      </c>
      <c r="B9" s="4" t="s">
        <v>3</v>
      </c>
      <c r="C9" s="5">
        <v>1950.8</v>
      </c>
      <c r="D9" s="6">
        <v>2216.54</v>
      </c>
      <c r="E9" s="3">
        <f t="shared" si="0"/>
        <v>265.74</v>
      </c>
      <c r="F9" s="15">
        <v>24.405000000000001</v>
      </c>
      <c r="G9" s="16">
        <f t="shared" si="1"/>
        <v>6.4850000000000003</v>
      </c>
      <c r="H9" s="20"/>
      <c r="K9" s="9"/>
      <c r="L9" s="10"/>
      <c r="M9" s="9"/>
    </row>
    <row r="10" spans="1:13" ht="28.9" customHeight="1" x14ac:dyDescent="0.25">
      <c r="A10" s="18">
        <v>5</v>
      </c>
      <c r="B10" s="4" t="s">
        <v>4</v>
      </c>
      <c r="C10" s="5">
        <v>1950.8</v>
      </c>
      <c r="D10" s="6">
        <v>2223.0500000000002</v>
      </c>
      <c r="E10" s="3">
        <f t="shared" si="0"/>
        <v>272.25000000000023</v>
      </c>
      <c r="F10" s="15">
        <v>88.2</v>
      </c>
      <c r="G10" s="16">
        <f t="shared" si="1"/>
        <v>24.012</v>
      </c>
      <c r="H10" s="20"/>
      <c r="K10" s="9"/>
      <c r="L10" s="10"/>
      <c r="M10" s="9"/>
    </row>
    <row r="11" spans="1:13" ht="28.9" customHeight="1" x14ac:dyDescent="0.25">
      <c r="A11" s="18">
        <v>6</v>
      </c>
      <c r="B11" s="4" t="s">
        <v>5</v>
      </c>
      <c r="C11" s="5">
        <v>1950.8</v>
      </c>
      <c r="D11" s="6">
        <v>2213.04</v>
      </c>
      <c r="E11" s="3">
        <f t="shared" si="0"/>
        <v>262.24</v>
      </c>
      <c r="F11" s="15">
        <v>56.694000000000003</v>
      </c>
      <c r="G11" s="16">
        <f t="shared" si="1"/>
        <v>14.867000000000001</v>
      </c>
      <c r="H11" s="20"/>
      <c r="K11" s="9"/>
      <c r="L11" s="10"/>
      <c r="M11" s="9"/>
    </row>
    <row r="12" spans="1:13" ht="28.9" customHeight="1" x14ac:dyDescent="0.25">
      <c r="A12" s="18">
        <v>7</v>
      </c>
      <c r="B12" s="4" t="s">
        <v>6</v>
      </c>
      <c r="C12" s="5">
        <v>1950.8</v>
      </c>
      <c r="D12" s="6">
        <v>2009.62</v>
      </c>
      <c r="E12" s="3">
        <f t="shared" si="0"/>
        <v>58.819999999999936</v>
      </c>
      <c r="F12" s="15">
        <v>124.92</v>
      </c>
      <c r="G12" s="16">
        <f t="shared" si="1"/>
        <v>7.3479999999999999</v>
      </c>
      <c r="H12" s="20"/>
      <c r="K12" s="9"/>
      <c r="L12" s="10"/>
      <c r="M12" s="9"/>
    </row>
    <row r="13" spans="1:13" ht="28.9" customHeight="1" x14ac:dyDescent="0.25">
      <c r="A13" s="18">
        <v>8</v>
      </c>
      <c r="B13" s="4" t="s">
        <v>7</v>
      </c>
      <c r="C13" s="5">
        <v>1950.8</v>
      </c>
      <c r="D13" s="6">
        <v>2344.62</v>
      </c>
      <c r="E13" s="3">
        <f t="shared" si="0"/>
        <v>393.81999999999994</v>
      </c>
      <c r="F13" s="15">
        <v>31.71</v>
      </c>
      <c r="G13" s="16">
        <f t="shared" si="1"/>
        <v>12.488</v>
      </c>
      <c r="H13" s="20"/>
      <c r="K13" s="9"/>
      <c r="L13" s="10"/>
      <c r="M13" s="9"/>
    </row>
    <row r="14" spans="1:13" ht="28.9" customHeight="1" x14ac:dyDescent="0.25">
      <c r="A14" s="18">
        <v>9</v>
      </c>
      <c r="B14" s="4" t="s">
        <v>8</v>
      </c>
      <c r="C14" s="5">
        <v>1950.8</v>
      </c>
      <c r="D14" s="6">
        <v>2279.5300000000002</v>
      </c>
      <c r="E14" s="3">
        <f t="shared" si="0"/>
        <v>328.73000000000025</v>
      </c>
      <c r="F14" s="15">
        <v>7.2649999999999997</v>
      </c>
      <c r="G14" s="16">
        <f t="shared" si="1"/>
        <v>2.3879999999999999</v>
      </c>
      <c r="H14" s="20"/>
      <c r="K14" s="9"/>
      <c r="L14" s="10"/>
      <c r="M14" s="9"/>
    </row>
    <row r="15" spans="1:13" ht="28.9" customHeight="1" x14ac:dyDescent="0.25">
      <c r="A15" s="18">
        <v>10</v>
      </c>
      <c r="B15" s="4" t="s">
        <v>9</v>
      </c>
      <c r="C15" s="5">
        <v>1950.8</v>
      </c>
      <c r="D15" s="6">
        <v>2246.04</v>
      </c>
      <c r="E15" s="3">
        <f t="shared" si="0"/>
        <v>295.24</v>
      </c>
      <c r="F15" s="15">
        <v>8.8360000000000003</v>
      </c>
      <c r="G15" s="16">
        <f t="shared" si="1"/>
        <v>2.609</v>
      </c>
      <c r="H15" s="20"/>
      <c r="K15" s="9"/>
      <c r="L15" s="10"/>
      <c r="M15" s="9"/>
    </row>
    <row r="16" spans="1:13" ht="28.9" customHeight="1" x14ac:dyDescent="0.25">
      <c r="A16" s="18">
        <v>11</v>
      </c>
      <c r="B16" s="4" t="s">
        <v>10</v>
      </c>
      <c r="C16" s="5">
        <v>1950.8</v>
      </c>
      <c r="D16" s="6">
        <v>2229.04</v>
      </c>
      <c r="E16" s="3">
        <f t="shared" si="0"/>
        <v>278.24</v>
      </c>
      <c r="F16" s="15">
        <v>88.730999999999995</v>
      </c>
      <c r="G16" s="16">
        <f>ROUND(F16*E16/1000,3)</f>
        <v>24.689</v>
      </c>
      <c r="H16" s="20"/>
      <c r="K16" s="9"/>
      <c r="L16" s="10"/>
      <c r="M16" s="9"/>
    </row>
    <row r="17" spans="1:13" ht="28.9" customHeight="1" x14ac:dyDescent="0.25">
      <c r="A17" s="18">
        <v>12</v>
      </c>
      <c r="B17" s="4" t="s">
        <v>11</v>
      </c>
      <c r="C17" s="5">
        <v>1950.8</v>
      </c>
      <c r="D17" s="6">
        <v>2340.04</v>
      </c>
      <c r="E17" s="3">
        <f t="shared" si="0"/>
        <v>389.24</v>
      </c>
      <c r="F17" s="15">
        <v>7.7969999999999997</v>
      </c>
      <c r="G17" s="16">
        <f t="shared" si="1"/>
        <v>3.0350000000000001</v>
      </c>
      <c r="H17" s="20"/>
      <c r="K17" s="9"/>
      <c r="L17" s="10"/>
      <c r="M17" s="9"/>
    </row>
    <row r="18" spans="1:13" ht="28.9" customHeight="1" x14ac:dyDescent="0.25">
      <c r="A18" s="18">
        <v>13</v>
      </c>
      <c r="B18" s="4" t="s">
        <v>12</v>
      </c>
      <c r="C18" s="5">
        <v>1950.8</v>
      </c>
      <c r="D18" s="6">
        <v>2294.8199999999997</v>
      </c>
      <c r="E18" s="3">
        <f t="shared" si="0"/>
        <v>344.01999999999975</v>
      </c>
      <c r="F18" s="15">
        <v>13.201000000000001</v>
      </c>
      <c r="G18" s="16">
        <f t="shared" si="1"/>
        <v>4.5410000000000004</v>
      </c>
      <c r="H18" s="20"/>
      <c r="K18" s="9"/>
      <c r="L18" s="10"/>
      <c r="M18" s="9"/>
    </row>
    <row r="19" spans="1:13" ht="24.6" customHeight="1" x14ac:dyDescent="0.25">
      <c r="A19" s="18">
        <v>14</v>
      </c>
      <c r="B19" s="8" t="s">
        <v>14</v>
      </c>
      <c r="C19" s="8"/>
      <c r="D19" s="8"/>
      <c r="E19" s="8"/>
      <c r="F19" s="31">
        <f>F6+F7+F8+F9+F10+F11+F13+F14+F12+F15+F16+F17+F18</f>
        <v>4612.7519999999995</v>
      </c>
      <c r="G19" s="17">
        <f t="shared" ref="G19" si="2">SUM(G6:G18)</f>
        <v>1984.6809999999998</v>
      </c>
      <c r="K19" s="9"/>
      <c r="L19" s="10"/>
      <c r="M19" s="9"/>
    </row>
    <row r="20" spans="1:13" x14ac:dyDescent="0.25">
      <c r="K20" s="9"/>
      <c r="L20" s="9"/>
      <c r="M20" s="9"/>
    </row>
    <row r="21" spans="1:13" x14ac:dyDescent="0.25">
      <c r="F21" s="24"/>
    </row>
    <row r="22" spans="1:13" ht="39.6" customHeight="1" x14ac:dyDescent="0.25">
      <c r="B22" s="11" t="s">
        <v>24</v>
      </c>
      <c r="C22" s="11"/>
      <c r="D22" s="11"/>
      <c r="E22" s="11"/>
      <c r="F22" s="32"/>
      <c r="G22" s="12" t="s">
        <v>25</v>
      </c>
      <c r="I22" s="23"/>
    </row>
    <row r="23" spans="1:13" ht="48.6" customHeight="1" x14ac:dyDescent="0.25">
      <c r="B23" s="11" t="s">
        <v>16</v>
      </c>
      <c r="C23" s="11"/>
      <c r="D23" s="11"/>
      <c r="E23" s="11"/>
      <c r="F23" s="12"/>
      <c r="G23" s="12" t="s">
        <v>17</v>
      </c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51181102362204722" right="0.31496062992125984" top="0.35433070866141736" bottom="0.35433070866141736" header="0.31496062992125984" footer="0.31496062992125984"/>
  <pageSetup paperSize="9" scale="66" orientation="portrait" horizontalDpi="1200" verticalDpi="12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topLeftCell="C7" zoomScaleNormal="100" workbookViewId="0">
      <selection activeCell="G45" sqref="G45"/>
    </sheetView>
  </sheetViews>
  <sheetFormatPr defaultColWidth="8.85546875" defaultRowHeight="15" x14ac:dyDescent="0.25"/>
  <cols>
    <col min="1" max="1" width="8.85546875" style="7"/>
    <col min="2" max="2" width="42.140625" style="1" customWidth="1"/>
    <col min="3" max="3" width="21.7109375" style="1" customWidth="1"/>
    <col min="4" max="4" width="18.85546875" style="1" customWidth="1"/>
    <col min="5" max="5" width="21.7109375" style="1" hidden="1" customWidth="1"/>
    <col min="6" max="6" width="19.28515625" style="7" customWidth="1"/>
    <col min="7" max="7" width="19" style="7" customWidth="1"/>
    <col min="8" max="8" width="13.28515625" style="1" customWidth="1"/>
    <col min="9" max="9" width="12.7109375" style="1" customWidth="1"/>
    <col min="10" max="10" width="17.28515625" style="1" customWidth="1"/>
    <col min="11" max="16384" width="8.85546875" style="1"/>
  </cols>
  <sheetData>
    <row r="1" spans="1:13" s="11" customFormat="1" ht="52.9" customHeight="1" x14ac:dyDescent="0.25">
      <c r="A1" s="35" t="s">
        <v>30</v>
      </c>
      <c r="B1" s="35"/>
      <c r="C1" s="35"/>
      <c r="D1" s="35"/>
      <c r="E1" s="35"/>
      <c r="F1" s="35"/>
      <c r="G1" s="35"/>
    </row>
    <row r="2" spans="1:13" s="11" customFormat="1" ht="37.15" customHeight="1" x14ac:dyDescent="0.25">
      <c r="A2" s="36" t="s">
        <v>15</v>
      </c>
      <c r="B2" s="36"/>
      <c r="C2" s="36"/>
      <c r="D2" s="36"/>
      <c r="E2" s="36"/>
      <c r="F2" s="36"/>
      <c r="G2" s="36"/>
    </row>
    <row r="3" spans="1:13" ht="51" customHeight="1" x14ac:dyDescent="0.25">
      <c r="A3" s="37" t="s">
        <v>26</v>
      </c>
      <c r="B3" s="38" t="s">
        <v>13</v>
      </c>
      <c r="C3" s="39" t="s">
        <v>20</v>
      </c>
      <c r="D3" s="40" t="s">
        <v>21</v>
      </c>
      <c r="E3" s="41" t="s">
        <v>18</v>
      </c>
      <c r="F3" s="43" t="s">
        <v>27</v>
      </c>
      <c r="G3" s="43" t="s">
        <v>23</v>
      </c>
    </row>
    <row r="4" spans="1:13" ht="68.45" customHeight="1" x14ac:dyDescent="0.25">
      <c r="A4" s="37"/>
      <c r="B4" s="38"/>
      <c r="C4" s="39"/>
      <c r="D4" s="40"/>
      <c r="E4" s="42"/>
      <c r="F4" s="44"/>
      <c r="G4" s="44"/>
    </row>
    <row r="5" spans="1:13" ht="23.45" customHeight="1" x14ac:dyDescent="0.25">
      <c r="A5" s="21">
        <v>1</v>
      </c>
      <c r="B5" s="22">
        <v>2</v>
      </c>
      <c r="C5" s="21">
        <v>3</v>
      </c>
      <c r="D5" s="22">
        <v>4</v>
      </c>
      <c r="E5" s="21">
        <v>5</v>
      </c>
      <c r="F5" s="22">
        <v>5</v>
      </c>
      <c r="G5" s="21">
        <v>6</v>
      </c>
      <c r="I5" s="14"/>
      <c r="J5" s="14"/>
    </row>
    <row r="6" spans="1:13" ht="61.15" customHeight="1" x14ac:dyDescent="0.25">
      <c r="A6" s="18">
        <v>1</v>
      </c>
      <c r="B6" s="2" t="s">
        <v>0</v>
      </c>
      <c r="C6" s="3">
        <v>1979.05</v>
      </c>
      <c r="D6" s="3">
        <v>2449.54</v>
      </c>
      <c r="E6" s="3">
        <f>D6-C6</f>
        <v>470.49</v>
      </c>
      <c r="F6" s="14">
        <f>4888.31+490.44</f>
        <v>5378.75</v>
      </c>
      <c r="G6" s="16">
        <f>ROUND(F6*E6/1000,3)</f>
        <v>2530.6480000000001</v>
      </c>
      <c r="H6" s="20"/>
      <c r="K6" s="9"/>
      <c r="L6" s="9"/>
      <c r="M6" s="9"/>
    </row>
    <row r="7" spans="1:13" ht="28.9" customHeight="1" x14ac:dyDescent="0.25">
      <c r="A7" s="18">
        <v>2</v>
      </c>
      <c r="B7" s="4" t="s">
        <v>1</v>
      </c>
      <c r="C7" s="5">
        <v>1950.8</v>
      </c>
      <c r="D7" s="6">
        <v>2129.39</v>
      </c>
      <c r="E7" s="3">
        <f t="shared" ref="E7:E18" si="0">D7-C7</f>
        <v>178.58999999999992</v>
      </c>
      <c r="F7" s="15">
        <v>199.17</v>
      </c>
      <c r="G7" s="16">
        <f t="shared" ref="G7:G18" si="1">ROUND(F7*E7/1000,3)</f>
        <v>35.57</v>
      </c>
      <c r="H7" s="27"/>
      <c r="K7" s="9"/>
      <c r="L7" s="10"/>
      <c r="M7" s="9"/>
    </row>
    <row r="8" spans="1:13" ht="28.9" customHeight="1" x14ac:dyDescent="0.25">
      <c r="A8" s="18">
        <v>3</v>
      </c>
      <c r="B8" s="4" t="s">
        <v>2</v>
      </c>
      <c r="C8" s="5">
        <v>1950.8</v>
      </c>
      <c r="D8" s="6">
        <v>2106.36</v>
      </c>
      <c r="E8" s="3">
        <f t="shared" si="0"/>
        <v>155.56000000000017</v>
      </c>
      <c r="F8" s="15">
        <v>178.7</v>
      </c>
      <c r="G8" s="16">
        <f t="shared" si="1"/>
        <v>27.798999999999999</v>
      </c>
      <c r="H8" s="27"/>
      <c r="K8" s="9"/>
      <c r="L8" s="10"/>
      <c r="M8" s="9"/>
    </row>
    <row r="9" spans="1:13" ht="28.9" customHeight="1" x14ac:dyDescent="0.25">
      <c r="A9" s="18">
        <v>4</v>
      </c>
      <c r="B9" s="4" t="s">
        <v>3</v>
      </c>
      <c r="C9" s="5">
        <v>1950.8</v>
      </c>
      <c r="D9" s="6">
        <v>2216.54</v>
      </c>
      <c r="E9" s="3">
        <f t="shared" si="0"/>
        <v>265.74</v>
      </c>
      <c r="F9" s="15">
        <v>47.878999999999998</v>
      </c>
      <c r="G9" s="16">
        <f t="shared" si="1"/>
        <v>12.723000000000001</v>
      </c>
      <c r="H9" s="19"/>
      <c r="K9" s="9"/>
      <c r="L9" s="10"/>
      <c r="M9" s="9"/>
    </row>
    <row r="10" spans="1:13" ht="28.9" customHeight="1" x14ac:dyDescent="0.25">
      <c r="A10" s="18">
        <v>5</v>
      </c>
      <c r="B10" s="4" t="s">
        <v>4</v>
      </c>
      <c r="C10" s="5">
        <v>1950.8</v>
      </c>
      <c r="D10" s="6">
        <v>2223.0500000000002</v>
      </c>
      <c r="E10" s="3">
        <f t="shared" si="0"/>
        <v>272.25000000000023</v>
      </c>
      <c r="F10" s="15">
        <v>139.12</v>
      </c>
      <c r="G10" s="16">
        <f t="shared" si="1"/>
        <v>37.875</v>
      </c>
      <c r="H10" s="20"/>
      <c r="K10" s="9"/>
      <c r="L10" s="10"/>
      <c r="M10" s="9"/>
    </row>
    <row r="11" spans="1:13" ht="28.9" customHeight="1" x14ac:dyDescent="0.25">
      <c r="A11" s="18">
        <v>6</v>
      </c>
      <c r="B11" s="4" t="s">
        <v>5</v>
      </c>
      <c r="C11" s="5">
        <v>1950.8</v>
      </c>
      <c r="D11" s="6">
        <v>2213.04</v>
      </c>
      <c r="E11" s="3">
        <f t="shared" si="0"/>
        <v>262.24</v>
      </c>
      <c r="F11" s="15">
        <v>73.98</v>
      </c>
      <c r="G11" s="16">
        <f t="shared" si="1"/>
        <v>19.401</v>
      </c>
      <c r="H11" s="20"/>
      <c r="K11" s="9"/>
      <c r="L11" s="10"/>
      <c r="M11" s="9"/>
    </row>
    <row r="12" spans="1:13" ht="28.9" customHeight="1" x14ac:dyDescent="0.25">
      <c r="A12" s="18">
        <v>7</v>
      </c>
      <c r="B12" s="4" t="s">
        <v>6</v>
      </c>
      <c r="C12" s="5">
        <v>1950.8</v>
      </c>
      <c r="D12" s="6">
        <v>2009.62</v>
      </c>
      <c r="E12" s="3">
        <f t="shared" si="0"/>
        <v>58.819999999999936</v>
      </c>
      <c r="F12" s="15">
        <v>155.77000000000001</v>
      </c>
      <c r="G12" s="16">
        <f t="shared" si="1"/>
        <v>9.1620000000000008</v>
      </c>
      <c r="H12" s="20"/>
      <c r="K12" s="9"/>
      <c r="L12" s="10"/>
      <c r="M12" s="9"/>
    </row>
    <row r="13" spans="1:13" ht="28.9" customHeight="1" x14ac:dyDescent="0.25">
      <c r="A13" s="18">
        <v>8</v>
      </c>
      <c r="B13" s="4" t="s">
        <v>7</v>
      </c>
      <c r="C13" s="5">
        <v>1950.8</v>
      </c>
      <c r="D13" s="6">
        <v>2344.62</v>
      </c>
      <c r="E13" s="3">
        <f t="shared" si="0"/>
        <v>393.81999999999994</v>
      </c>
      <c r="F13" s="15">
        <v>50.215000000000003</v>
      </c>
      <c r="G13" s="16">
        <f t="shared" si="1"/>
        <v>19.776</v>
      </c>
      <c r="H13" s="20"/>
      <c r="K13" s="9"/>
      <c r="L13" s="10"/>
      <c r="M13" s="9"/>
    </row>
    <row r="14" spans="1:13" ht="28.9" customHeight="1" x14ac:dyDescent="0.25">
      <c r="A14" s="18">
        <v>9</v>
      </c>
      <c r="B14" s="4" t="s">
        <v>8</v>
      </c>
      <c r="C14" s="5">
        <v>1950.8</v>
      </c>
      <c r="D14" s="6">
        <v>2279.5300000000002</v>
      </c>
      <c r="E14" s="3">
        <f t="shared" si="0"/>
        <v>328.73000000000025</v>
      </c>
      <c r="F14" s="5">
        <v>8.6999999999999993</v>
      </c>
      <c r="G14" s="16">
        <f t="shared" si="1"/>
        <v>2.86</v>
      </c>
      <c r="H14" s="34"/>
      <c r="K14" s="9"/>
      <c r="L14" s="10"/>
      <c r="M14" s="9"/>
    </row>
    <row r="15" spans="1:13" ht="28.9" customHeight="1" x14ac:dyDescent="0.25">
      <c r="A15" s="18">
        <v>10</v>
      </c>
      <c r="B15" s="4" t="s">
        <v>9</v>
      </c>
      <c r="C15" s="5">
        <v>1950.8</v>
      </c>
      <c r="D15" s="6">
        <v>2246.04</v>
      </c>
      <c r="E15" s="3">
        <f t="shared" si="0"/>
        <v>295.24</v>
      </c>
      <c r="F15" s="15">
        <v>10.443</v>
      </c>
      <c r="G15" s="16">
        <f t="shared" si="1"/>
        <v>3.0830000000000002</v>
      </c>
      <c r="H15" s="20"/>
      <c r="I15" s="19"/>
      <c r="K15" s="9"/>
      <c r="L15" s="10"/>
      <c r="M15" s="9"/>
    </row>
    <row r="16" spans="1:13" ht="28.9" customHeight="1" x14ac:dyDescent="0.25">
      <c r="A16" s="18">
        <v>11</v>
      </c>
      <c r="B16" s="4" t="s">
        <v>10</v>
      </c>
      <c r="C16" s="5">
        <v>1950.8</v>
      </c>
      <c r="D16" s="6">
        <v>2229.04</v>
      </c>
      <c r="E16" s="3">
        <f t="shared" si="0"/>
        <v>278.24</v>
      </c>
      <c r="F16" s="15">
        <v>117.157</v>
      </c>
      <c r="G16" s="16">
        <f t="shared" si="1"/>
        <v>32.597999999999999</v>
      </c>
      <c r="H16" s="20"/>
      <c r="K16" s="9"/>
      <c r="L16" s="10"/>
      <c r="M16" s="9"/>
    </row>
    <row r="17" spans="1:13" ht="28.9" customHeight="1" x14ac:dyDescent="0.25">
      <c r="A17" s="18">
        <v>12</v>
      </c>
      <c r="B17" s="4" t="s">
        <v>11</v>
      </c>
      <c r="C17" s="5">
        <v>1950.8</v>
      </c>
      <c r="D17" s="6">
        <v>2340.04</v>
      </c>
      <c r="E17" s="3">
        <f t="shared" si="0"/>
        <v>389.24</v>
      </c>
      <c r="F17" s="15">
        <v>13.602</v>
      </c>
      <c r="G17" s="16">
        <f t="shared" si="1"/>
        <v>5.2939999999999996</v>
      </c>
      <c r="H17" s="20"/>
      <c r="K17" s="9"/>
      <c r="L17" s="10"/>
      <c r="M17" s="9"/>
    </row>
    <row r="18" spans="1:13" ht="28.9" customHeight="1" x14ac:dyDescent="0.25">
      <c r="A18" s="18">
        <v>13</v>
      </c>
      <c r="B18" s="4" t="s">
        <v>12</v>
      </c>
      <c r="C18" s="5">
        <v>1950.8</v>
      </c>
      <c r="D18" s="6">
        <v>2294.8199999999997</v>
      </c>
      <c r="E18" s="3">
        <f t="shared" si="0"/>
        <v>344.01999999999975</v>
      </c>
      <c r="F18" s="15">
        <v>19.853999999999999</v>
      </c>
      <c r="G18" s="16">
        <f t="shared" si="1"/>
        <v>6.83</v>
      </c>
      <c r="H18" s="20"/>
      <c r="K18" s="9"/>
      <c r="L18" s="10"/>
      <c r="M18" s="9"/>
    </row>
    <row r="19" spans="1:13" ht="24.6" customHeight="1" x14ac:dyDescent="0.25">
      <c r="A19" s="18">
        <v>14</v>
      </c>
      <c r="B19" s="8" t="s">
        <v>14</v>
      </c>
      <c r="C19" s="8"/>
      <c r="D19" s="8"/>
      <c r="E19" s="8"/>
      <c r="F19" s="28">
        <f>SUM(F6:F18)</f>
        <v>6393.34</v>
      </c>
      <c r="G19" s="17">
        <f t="shared" ref="G19" si="2">SUM(G6:G18)</f>
        <v>2743.6189999999997</v>
      </c>
      <c r="K19" s="9"/>
      <c r="L19" s="10"/>
      <c r="M19" s="9"/>
    </row>
    <row r="20" spans="1:13" x14ac:dyDescent="0.25">
      <c r="K20" s="9"/>
      <c r="L20" s="9"/>
      <c r="M20" s="9"/>
    </row>
    <row r="21" spans="1:13" x14ac:dyDescent="0.25">
      <c r="F21" s="24"/>
    </row>
    <row r="22" spans="1:13" ht="39.6" customHeight="1" x14ac:dyDescent="0.25">
      <c r="B22" s="11" t="s">
        <v>24</v>
      </c>
      <c r="C22" s="11"/>
      <c r="D22" s="11"/>
      <c r="E22" s="11"/>
      <c r="F22" s="12"/>
      <c r="G22" s="12" t="s">
        <v>25</v>
      </c>
      <c r="I22" s="23"/>
    </row>
    <row r="23" spans="1:13" ht="48.6" customHeight="1" x14ac:dyDescent="0.25">
      <c r="B23" s="11" t="s">
        <v>16</v>
      </c>
      <c r="C23" s="11"/>
      <c r="D23" s="11"/>
      <c r="E23" s="11"/>
      <c r="F23" s="12"/>
      <c r="G23" s="12" t="s">
        <v>17</v>
      </c>
    </row>
  </sheetData>
  <mergeCells count="9">
    <mergeCell ref="A3:A4"/>
    <mergeCell ref="A1:G1"/>
    <mergeCell ref="A2:G2"/>
    <mergeCell ref="C3:C4"/>
    <mergeCell ref="D3:D4"/>
    <mergeCell ref="B3:B4"/>
    <mergeCell ref="E3:E4"/>
    <mergeCell ref="F3:F4"/>
    <mergeCell ref="G3:G4"/>
  </mergeCells>
  <pageMargins left="0.51181102362204722" right="0.31496062992125984" top="0.35433070866141736" bottom="0.35433070866141736" header="0.31496062992125984" footer="0.31496062992125984"/>
  <pageSetup paperSize="9" scale="73" orientation="portrait" horizontalDpi="1200" verticalDpi="1200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Layout" topLeftCell="A28" zoomScaleNormal="100" workbookViewId="0">
      <selection activeCell="D22" sqref="D22"/>
    </sheetView>
  </sheetViews>
  <sheetFormatPr defaultColWidth="8.85546875" defaultRowHeight="15" x14ac:dyDescent="0.25"/>
  <cols>
    <col min="1" max="1" width="8.85546875" style="7"/>
    <col min="2" max="2" width="42.140625" style="1" customWidth="1"/>
    <col min="3" max="3" width="21.7109375" style="1" customWidth="1"/>
    <col min="4" max="4" width="18.85546875" style="1" customWidth="1"/>
    <col min="5" max="5" width="21.7109375" style="1" hidden="1" customWidth="1"/>
    <col min="6" max="6" width="19.28515625" style="7" customWidth="1"/>
    <col min="7" max="7" width="19" style="7" customWidth="1"/>
    <col min="8" max="8" width="13.28515625" style="1" customWidth="1"/>
    <col min="9" max="9" width="12.7109375" style="1" customWidth="1"/>
    <col min="10" max="10" width="17.28515625" style="1" customWidth="1"/>
    <col min="11" max="16384" width="8.85546875" style="1"/>
  </cols>
  <sheetData>
    <row r="1" spans="1:13" s="11" customFormat="1" ht="52.9" customHeight="1" x14ac:dyDescent="0.25">
      <c r="A1" s="35" t="s">
        <v>19</v>
      </c>
      <c r="B1" s="35"/>
      <c r="C1" s="35"/>
      <c r="D1" s="35"/>
      <c r="E1" s="35"/>
      <c r="F1" s="35"/>
      <c r="G1" s="35"/>
    </row>
    <row r="2" spans="1:13" s="11" customFormat="1" ht="37.15" customHeight="1" x14ac:dyDescent="0.25">
      <c r="A2" s="36" t="s">
        <v>15</v>
      </c>
      <c r="B2" s="36"/>
      <c r="C2" s="36"/>
      <c r="D2" s="36"/>
      <c r="E2" s="36"/>
      <c r="F2" s="36"/>
      <c r="G2" s="36"/>
    </row>
    <row r="3" spans="1:13" ht="51" customHeight="1" x14ac:dyDescent="0.25">
      <c r="A3" s="37" t="s">
        <v>26</v>
      </c>
      <c r="B3" s="38" t="s">
        <v>13</v>
      </c>
      <c r="C3" s="39" t="s">
        <v>20</v>
      </c>
      <c r="D3" s="40" t="s">
        <v>21</v>
      </c>
      <c r="E3" s="41" t="s">
        <v>18</v>
      </c>
      <c r="F3" s="43" t="s">
        <v>22</v>
      </c>
      <c r="G3" s="43" t="s">
        <v>23</v>
      </c>
    </row>
    <row r="4" spans="1:13" ht="68.45" customHeight="1" x14ac:dyDescent="0.25">
      <c r="A4" s="37"/>
      <c r="B4" s="38"/>
      <c r="C4" s="39"/>
      <c r="D4" s="40"/>
      <c r="E4" s="42"/>
      <c r="F4" s="44"/>
      <c r="G4" s="44"/>
    </row>
    <row r="5" spans="1:13" ht="23.45" customHeight="1" x14ac:dyDescent="0.25">
      <c r="A5" s="25">
        <v>1</v>
      </c>
      <c r="B5" s="26">
        <v>2</v>
      </c>
      <c r="C5" s="25">
        <v>3</v>
      </c>
      <c r="D5" s="26">
        <v>4</v>
      </c>
      <c r="E5" s="25">
        <v>5</v>
      </c>
      <c r="F5" s="26">
        <v>5</v>
      </c>
      <c r="G5" s="25">
        <v>6</v>
      </c>
      <c r="I5" s="14"/>
      <c r="J5" s="14"/>
    </row>
    <row r="6" spans="1:13" ht="61.15" customHeight="1" x14ac:dyDescent="0.25">
      <c r="A6" s="18">
        <v>1</v>
      </c>
      <c r="B6" s="2" t="s">
        <v>0</v>
      </c>
      <c r="C6" s="3">
        <v>1979.05</v>
      </c>
      <c r="D6" s="3">
        <v>2449.54</v>
      </c>
      <c r="E6" s="3">
        <f>D6-C6</f>
        <v>470.49</v>
      </c>
      <c r="F6" s="14">
        <f>(1753369.03+147472.6)/C6</f>
        <v>960.48186250979018</v>
      </c>
      <c r="G6" s="16">
        <f>ROUND(F6*E6/1000,3)</f>
        <v>451.89699999999999</v>
      </c>
      <c r="H6" s="20"/>
      <c r="K6" s="9"/>
      <c r="L6" s="9"/>
      <c r="M6" s="9"/>
    </row>
    <row r="7" spans="1:13" ht="28.9" customHeight="1" x14ac:dyDescent="0.25">
      <c r="A7" s="18">
        <v>2</v>
      </c>
      <c r="B7" s="4" t="s">
        <v>1</v>
      </c>
      <c r="C7" s="5">
        <v>1950.8</v>
      </c>
      <c r="D7" s="6">
        <v>2129.39</v>
      </c>
      <c r="E7" s="3">
        <f t="shared" ref="E7:E18" si="0">D7-C7</f>
        <v>178.58999999999992</v>
      </c>
      <c r="F7" s="15">
        <v>33.369999999999997</v>
      </c>
      <c r="G7" s="16">
        <f t="shared" ref="G7:G18" si="1">ROUND(F7*E7/1000,3)</f>
        <v>5.96</v>
      </c>
      <c r="H7" s="20"/>
      <c r="K7" s="9"/>
      <c r="L7" s="10"/>
      <c r="M7" s="9"/>
    </row>
    <row r="8" spans="1:13" ht="28.9" customHeight="1" x14ac:dyDescent="0.25">
      <c r="A8" s="18">
        <v>3</v>
      </c>
      <c r="B8" s="4" t="s">
        <v>2</v>
      </c>
      <c r="C8" s="5">
        <v>1950.8</v>
      </c>
      <c r="D8" s="6">
        <v>2106.36</v>
      </c>
      <c r="E8" s="3">
        <f t="shared" si="0"/>
        <v>155.56000000000017</v>
      </c>
      <c r="F8" s="15">
        <v>16.5</v>
      </c>
      <c r="G8" s="16">
        <f t="shared" si="1"/>
        <v>2.5670000000000002</v>
      </c>
      <c r="H8" s="20"/>
      <c r="K8" s="9"/>
      <c r="L8" s="10"/>
      <c r="M8" s="9"/>
    </row>
    <row r="9" spans="1:13" ht="28.9" customHeight="1" x14ac:dyDescent="0.25">
      <c r="A9" s="18">
        <v>4</v>
      </c>
      <c r="B9" s="4" t="s">
        <v>3</v>
      </c>
      <c r="C9" s="5">
        <v>1950.8</v>
      </c>
      <c r="D9" s="6">
        <v>2216.54</v>
      </c>
      <c r="E9" s="3">
        <f t="shared" si="0"/>
        <v>265.74</v>
      </c>
      <c r="F9" s="15">
        <v>5.0860000000000003</v>
      </c>
      <c r="G9" s="16">
        <f t="shared" si="1"/>
        <v>1.3520000000000001</v>
      </c>
      <c r="H9" s="20"/>
      <c r="K9" s="9"/>
      <c r="L9" s="10"/>
      <c r="M9" s="9"/>
    </row>
    <row r="10" spans="1:13" ht="28.9" customHeight="1" x14ac:dyDescent="0.25">
      <c r="A10" s="18">
        <v>5</v>
      </c>
      <c r="B10" s="4" t="s">
        <v>4</v>
      </c>
      <c r="C10" s="5">
        <v>1950.8</v>
      </c>
      <c r="D10" s="6">
        <v>2223.0500000000002</v>
      </c>
      <c r="E10" s="3">
        <f t="shared" si="0"/>
        <v>272.25000000000023</v>
      </c>
      <c r="F10" s="15">
        <v>47.25</v>
      </c>
      <c r="G10" s="16">
        <f t="shared" si="1"/>
        <v>12.864000000000001</v>
      </c>
      <c r="H10" s="20"/>
      <c r="K10" s="9"/>
      <c r="L10" s="10"/>
      <c r="M10" s="9"/>
    </row>
    <row r="11" spans="1:13" ht="28.9" customHeight="1" x14ac:dyDescent="0.25">
      <c r="A11" s="18">
        <v>6</v>
      </c>
      <c r="B11" s="4" t="s">
        <v>5</v>
      </c>
      <c r="C11" s="5">
        <v>1950.8</v>
      </c>
      <c r="D11" s="6">
        <v>2213.04</v>
      </c>
      <c r="E11" s="3">
        <f t="shared" si="0"/>
        <v>262.24</v>
      </c>
      <c r="F11" s="15">
        <v>18.475999999999999</v>
      </c>
      <c r="G11" s="16">
        <f t="shared" si="1"/>
        <v>4.8449999999999998</v>
      </c>
      <c r="H11" s="20"/>
      <c r="K11" s="9"/>
      <c r="L11" s="10"/>
      <c r="M11" s="9"/>
    </row>
    <row r="12" spans="1:13" ht="28.9" customHeight="1" x14ac:dyDescent="0.25">
      <c r="A12" s="18">
        <v>7</v>
      </c>
      <c r="B12" s="4" t="s">
        <v>6</v>
      </c>
      <c r="C12" s="5">
        <v>1950.8</v>
      </c>
      <c r="D12" s="6">
        <v>2009.62</v>
      </c>
      <c r="E12" s="3">
        <f t="shared" si="0"/>
        <v>58.819999999999936</v>
      </c>
      <c r="F12" s="15">
        <v>19.489999999999998</v>
      </c>
      <c r="G12" s="16">
        <f t="shared" si="1"/>
        <v>1.1459999999999999</v>
      </c>
      <c r="H12" s="20"/>
      <c r="K12" s="9"/>
      <c r="L12" s="10"/>
      <c r="M12" s="9"/>
    </row>
    <row r="13" spans="1:13" ht="28.9" customHeight="1" x14ac:dyDescent="0.25">
      <c r="A13" s="18">
        <v>8</v>
      </c>
      <c r="B13" s="4" t="s">
        <v>7</v>
      </c>
      <c r="C13" s="5">
        <v>1950.8</v>
      </c>
      <c r="D13" s="6">
        <v>2344.62</v>
      </c>
      <c r="E13" s="3">
        <f t="shared" si="0"/>
        <v>393.81999999999994</v>
      </c>
      <c r="F13" s="15">
        <v>7.5869999999999997</v>
      </c>
      <c r="G13" s="16">
        <f t="shared" si="1"/>
        <v>2.988</v>
      </c>
      <c r="H13" s="20"/>
      <c r="K13" s="9"/>
      <c r="L13" s="10"/>
      <c r="M13" s="9"/>
    </row>
    <row r="14" spans="1:13" ht="28.9" customHeight="1" x14ac:dyDescent="0.25">
      <c r="A14" s="18">
        <v>9</v>
      </c>
      <c r="B14" s="4" t="s">
        <v>8</v>
      </c>
      <c r="C14" s="5">
        <v>1950.8</v>
      </c>
      <c r="D14" s="6">
        <v>2279.5300000000002</v>
      </c>
      <c r="E14" s="3">
        <f t="shared" si="0"/>
        <v>328.73000000000025</v>
      </c>
      <c r="F14" s="5">
        <v>1.46</v>
      </c>
      <c r="G14" s="16">
        <f t="shared" si="1"/>
        <v>0.48</v>
      </c>
      <c r="H14" s="20"/>
      <c r="K14" s="9"/>
      <c r="L14" s="10"/>
      <c r="M14" s="9"/>
    </row>
    <row r="15" spans="1:13" ht="28.9" customHeight="1" x14ac:dyDescent="0.25">
      <c r="A15" s="18">
        <v>10</v>
      </c>
      <c r="B15" s="4" t="s">
        <v>9</v>
      </c>
      <c r="C15" s="5">
        <v>1950.8</v>
      </c>
      <c r="D15" s="6">
        <v>2246.04</v>
      </c>
      <c r="E15" s="3">
        <f t="shared" si="0"/>
        <v>295.24</v>
      </c>
      <c r="F15" s="15">
        <v>2.2109999999999999</v>
      </c>
      <c r="G15" s="16">
        <f t="shared" si="1"/>
        <v>0.65300000000000002</v>
      </c>
      <c r="H15" s="20"/>
      <c r="I15" s="19"/>
      <c r="K15" s="9"/>
      <c r="L15" s="10"/>
      <c r="M15" s="9"/>
    </row>
    <row r="16" spans="1:13" ht="28.9" customHeight="1" x14ac:dyDescent="0.25">
      <c r="A16" s="18">
        <v>11</v>
      </c>
      <c r="B16" s="4" t="s">
        <v>10</v>
      </c>
      <c r="C16" s="5">
        <v>1950.8</v>
      </c>
      <c r="D16" s="6">
        <v>2229.04</v>
      </c>
      <c r="E16" s="3">
        <f t="shared" si="0"/>
        <v>278.24</v>
      </c>
      <c r="F16" s="15">
        <v>10.465999999999999</v>
      </c>
      <c r="G16" s="16">
        <f t="shared" si="1"/>
        <v>2.9119999999999999</v>
      </c>
      <c r="H16" s="20"/>
      <c r="K16" s="9"/>
      <c r="L16" s="10"/>
      <c r="M16" s="9"/>
    </row>
    <row r="17" spans="1:13" ht="28.9" customHeight="1" x14ac:dyDescent="0.25">
      <c r="A17" s="18">
        <v>12</v>
      </c>
      <c r="B17" s="4" t="s">
        <v>11</v>
      </c>
      <c r="C17" s="5">
        <v>1950.8</v>
      </c>
      <c r="D17" s="6">
        <v>2340.04</v>
      </c>
      <c r="E17" s="3">
        <f t="shared" si="0"/>
        <v>389.24</v>
      </c>
      <c r="F17" s="15">
        <v>0.78100000000000003</v>
      </c>
      <c r="G17" s="16">
        <f t="shared" si="1"/>
        <v>0.30399999999999999</v>
      </c>
      <c r="H17" s="20"/>
      <c r="K17" s="9"/>
      <c r="L17" s="10"/>
      <c r="M17" s="9"/>
    </row>
    <row r="18" spans="1:13" ht="28.9" customHeight="1" x14ac:dyDescent="0.25">
      <c r="A18" s="18">
        <v>13</v>
      </c>
      <c r="B18" s="4" t="s">
        <v>12</v>
      </c>
      <c r="C18" s="5">
        <v>1950.8</v>
      </c>
      <c r="D18" s="6">
        <v>2294.8199999999997</v>
      </c>
      <c r="E18" s="3">
        <f t="shared" si="0"/>
        <v>344.01999999999975</v>
      </c>
      <c r="F18" s="15">
        <v>0.96499999999999997</v>
      </c>
      <c r="G18" s="16">
        <f t="shared" si="1"/>
        <v>0.33200000000000002</v>
      </c>
      <c r="H18" s="20"/>
      <c r="K18" s="9"/>
      <c r="L18" s="10"/>
      <c r="M18" s="9"/>
    </row>
    <row r="19" spans="1:13" ht="24.6" customHeight="1" x14ac:dyDescent="0.25">
      <c r="A19" s="18">
        <v>14</v>
      </c>
      <c r="B19" s="8" t="s">
        <v>14</v>
      </c>
      <c r="C19" s="8"/>
      <c r="D19" s="8"/>
      <c r="E19" s="8"/>
      <c r="F19" s="13">
        <f>SUM(F6:F18)</f>
        <v>1124.1238625097901</v>
      </c>
      <c r="G19" s="17">
        <f t="shared" ref="G19" si="2">SUM(G6:G18)</f>
        <v>488.29999999999995</v>
      </c>
      <c r="K19" s="9"/>
      <c r="L19" s="10"/>
      <c r="M19" s="9"/>
    </row>
    <row r="20" spans="1:13" x14ac:dyDescent="0.25">
      <c r="K20" s="9"/>
      <c r="L20" s="9"/>
      <c r="M20" s="9"/>
    </row>
    <row r="21" spans="1:13" x14ac:dyDescent="0.25">
      <c r="F21" s="24"/>
    </row>
    <row r="22" spans="1:13" ht="39.6" customHeight="1" x14ac:dyDescent="0.25">
      <c r="B22" s="11" t="s">
        <v>24</v>
      </c>
      <c r="C22" s="11"/>
      <c r="D22" s="11"/>
      <c r="E22" s="11"/>
      <c r="F22" s="12"/>
      <c r="G22" s="12" t="s">
        <v>25</v>
      </c>
      <c r="I22" s="23"/>
    </row>
    <row r="23" spans="1:13" ht="48.6" customHeight="1" x14ac:dyDescent="0.25">
      <c r="B23" s="11" t="s">
        <v>16</v>
      </c>
      <c r="C23" s="11"/>
      <c r="D23" s="11"/>
      <c r="E23" s="11"/>
      <c r="F23" s="12"/>
      <c r="G23" s="12" t="s">
        <v>17</v>
      </c>
    </row>
    <row r="31" spans="1:13" x14ac:dyDescent="0.25">
      <c r="D31" s="1">
        <v>885.96500000000003</v>
      </c>
    </row>
    <row r="32" spans="1:13" x14ac:dyDescent="0.25">
      <c r="D32" s="1">
        <v>162.18</v>
      </c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51181102362204722" right="0.31496062992125984" top="0.35433070866141736" bottom="0.35433070866141736" header="0.31496062992125984" footer="0.31496062992125984"/>
  <pageSetup paperSize="9" scale="73" orientation="portrait" horizontalDpi="1200" verticalDpi="12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листопад</vt:lpstr>
      <vt:lpstr>грудень2021</vt:lpstr>
      <vt:lpstr>жовтень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2021-12-15T13:53:42Z</cp:lastPrinted>
  <dcterms:created xsi:type="dcterms:W3CDTF">2015-06-05T18:19:34Z</dcterms:created>
  <dcterms:modified xsi:type="dcterms:W3CDTF">2021-12-15T13:57:10Z</dcterms:modified>
</cp:coreProperties>
</file>